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นฤมล ล่าสุด\ข้อมูลขึ้น www\ขึ้น web ปีงบประมาณ 67\"/>
    </mc:Choice>
  </mc:AlternateContent>
  <xr:revisionPtr revIDLastSave="0" documentId="8_{F389794C-0B2D-48E5-B2F3-28D82D99BCD2}" xr6:coauthVersionLast="47" xr6:coauthVersionMax="47" xr10:uidLastSave="{00000000-0000-0000-0000-000000000000}"/>
  <bookViews>
    <workbookView xWindow="-120" yWindow="-120" windowWidth="20730" windowHeight="11160" firstSheet="4" activeTab="6" xr2:uid="{00000000-000D-0000-FFFF-FFFF00000000}"/>
  </bookViews>
  <sheets>
    <sheet name="อัตราส่วนการพึ่งพิง 60" sheetId="2" r:id="rId1"/>
    <sheet name="อัตราส่วนการพิ่งพิง 61" sheetId="4" r:id="rId2"/>
    <sheet name="อัตราส่วนการพึ่งพิง 2562" sheetId="6" r:id="rId3"/>
    <sheet name="อัตราส่วนการพึ่งพิง 2563" sheetId="7" r:id="rId4"/>
    <sheet name="อัตราส่วนการพึ่งพิง 2564" sheetId="8" r:id="rId5"/>
    <sheet name="อัตราส่วนการพึ่งพิง 2565" sheetId="9" r:id="rId6"/>
    <sheet name="อัตราส่วนการพึ่งพิง 2566" sheetId="10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0" l="1"/>
  <c r="F18" i="10"/>
  <c r="F19" i="10" s="1"/>
  <c r="B19" i="10" s="1"/>
  <c r="D18" i="10"/>
  <c r="E14" i="10"/>
  <c r="F13" i="10"/>
  <c r="F14" i="10" s="1"/>
  <c r="B13" i="10" s="1"/>
  <c r="D13" i="10"/>
  <c r="F7" i="10"/>
  <c r="F8" i="10" s="1"/>
  <c r="B7" i="10" s="1"/>
  <c r="D7" i="10"/>
  <c r="E2" i="10" s="1"/>
  <c r="D2" i="10"/>
  <c r="E19" i="9" l="1"/>
  <c r="F18" i="9"/>
  <c r="F19" i="9" s="1"/>
  <c r="B19" i="9" s="1"/>
  <c r="D18" i="9"/>
  <c r="E14" i="9"/>
  <c r="F13" i="9"/>
  <c r="F14" i="9" s="1"/>
  <c r="B13" i="9" s="1"/>
  <c r="D13" i="9"/>
  <c r="D6" i="9"/>
  <c r="D5" i="9"/>
  <c r="D7" i="9" s="1"/>
  <c r="D2" i="9"/>
  <c r="E2" i="9" l="1"/>
  <c r="F7" i="9"/>
  <c r="F8" i="9" s="1"/>
  <c r="B7" i="9" s="1"/>
</calcChain>
</file>

<file path=xl/sharedStrings.xml><?xml version="1.0" encoding="utf-8"?>
<sst xmlns="http://schemas.openxmlformats.org/spreadsheetml/2006/main" count="150" uniqueCount="49">
  <si>
    <t>จำนวนประชากรวัยแรงงานที่มีอายุ 15-59 ปี</t>
  </si>
  <si>
    <t xml:space="preserve"> =</t>
  </si>
  <si>
    <t>อัตราส่วนการพึ่งพิง              =</t>
  </si>
  <si>
    <t xml:space="preserve">                                   =</t>
  </si>
  <si>
    <t>125702+112387x100</t>
  </si>
  <si>
    <t>จำนวนประชากรเด็กอายุต่ำกว่า 15 ปี +จำนวนประชากรวัยสูงอายุ 60 ปี ขึ้นไปx100</t>
  </si>
  <si>
    <t>อัตราส่วนพึ่งพิงวัยเด็ก           =</t>
  </si>
  <si>
    <t>จำนวนประชากรวัยเด็กที่มีอายุต่ำกว่า 15 ปี x100</t>
  </si>
  <si>
    <t>125702x100</t>
  </si>
  <si>
    <t>อัตราส่วนพึ่งพิงวัยสูงอายุ        =</t>
  </si>
  <si>
    <t>จำนวนประชากรวัยสูงอายุที่มีอายุ 60 ปีขึ้นไป</t>
  </si>
  <si>
    <t>112387x100</t>
  </si>
  <si>
    <t>124701+116342x100</t>
  </si>
  <si>
    <t>124701x100</t>
  </si>
  <si>
    <t>116342x100</t>
  </si>
  <si>
    <t>123002+121318x100</t>
  </si>
  <si>
    <t>จำนวนประชากรวัยสูงอายุที่มีอายุ 60 ปีขึ้นไปx100</t>
  </si>
  <si>
    <t>123002x100</t>
  </si>
  <si>
    <t>124,260x100</t>
  </si>
  <si>
    <t>127,535x100</t>
  </si>
  <si>
    <t>124,260+127,535x100</t>
  </si>
  <si>
    <t>อัตราส่วนการพึ่งพิงจังหวัดฉะเชิงเทรา ปี 2564</t>
  </si>
  <si>
    <t>ที่มา: กลุ่มงานพัฒนายุทธศาสตร์สาธารณสุข สำนักงานสาธารณสุขจังหวัดฉะเชิงเทรา</t>
  </si>
  <si>
    <t>หมายเหตุ  ข้อมูลประชากรจากสำนักบริหารการทะเบียน กระทรวงมหาดไทย ณ วันที่ 31 ธันวาคม 2563</t>
  </si>
  <si>
    <t>อัตราส่วนการพึ่งพิงจังหวัดฉะเชิงเทรา ปี 2560</t>
  </si>
  <si>
    <t>อัตราส่วนการพึ่งพิงจังหวัดฉะเชิงเทรา ปี 2561</t>
  </si>
  <si>
    <t>อัตราส่วนการพึ่งพิงจังหวัดฉะเชิงเทรา ปี 2562</t>
  </si>
  <si>
    <t>หมายเหตุ  ข้อมูลประชากรจากสำนักบริหารการทะเบียน กระทรวงมหาดไทย ณ วันที่ 31 ธันวาคม 2562</t>
  </si>
  <si>
    <t>หมายเหตุ  ข้อมูลประชากรจากสำนักบริหารการทะเบียน กระทรวงมหาดไทย ณ วันที่ 31 ธันวาคม 2561</t>
  </si>
  <si>
    <t>หมายเหตุ  ข้อมูลประชากรจากสำนักบริหารการทะเบียน กระทรวงมหาดไทย ณ วันที่ 31 ธันวาคม 2560</t>
  </si>
  <si>
    <t>122,261+132,239x100</t>
  </si>
  <si>
    <t>122,261x100</t>
  </si>
  <si>
    <t>132,239x100</t>
  </si>
  <si>
    <t>หมายเหตุ  ข้อมูลประชากรจากสำนักบริหารการทะเบียน กระทรวงมหาดไทย ณ วันที่ 31 ธันวาคม 2564</t>
  </si>
  <si>
    <t>อัตราส่วนการพึ่งพิงจังหวัดฉะเชิงเทรา ปี 2563</t>
  </si>
  <si>
    <t>อัตราส่วนการพึ่งพิงจังหวัดฉะเชิงเทรา ปี 2565</t>
  </si>
  <si>
    <t>119,562+137,303x100</t>
  </si>
  <si>
    <t>119,562x100</t>
  </si>
  <si>
    <t>137,303x100</t>
  </si>
  <si>
    <t>หมายเหตุ  ข้อมูลประชากรจากสำนักบริหารการทะเบียน กระทรวงมหาดไทย ณ วันที่ 31 ธันวาคม 2565</t>
  </si>
  <si>
    <t>อัตราส่วนการพึ่งพิงจังหวัดฉะเชิงเทรา ปี 2566</t>
  </si>
  <si>
    <t>0-14</t>
  </si>
  <si>
    <t>15-59</t>
  </si>
  <si>
    <t>60ปีขึ้นไป</t>
  </si>
  <si>
    <t>รวม</t>
  </si>
  <si>
    <t>117,132+142,826x100</t>
  </si>
  <si>
    <t>117,132x100</t>
  </si>
  <si>
    <t>142,826x100</t>
  </si>
  <si>
    <t>หมายเหตุ  ข้อมูลประชากรจากสำนักบริหารการทะเบียน กระทรวงมหาดไทย ณ วันที่ 31 ธันวาคม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</si>
</sst>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u/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u/>
      <sz val="16"/>
      <color theme="1"/>
      <name val="TH Sarabun New"/>
      <family val="2"/>
    </font>
    <font>
      <sz val="16"/>
      <color theme="0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3" fontId="0" fillId="0" borderId="0" xfId="0" applyNumberForma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5" xfId="0" applyFont="1" applyBorder="1"/>
    <xf numFmtId="0" fontId="0" fillId="0" borderId="0" xfId="0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2" fillId="0" borderId="7" xfId="0" applyFont="1" applyBorder="1"/>
    <xf numFmtId="0" fontId="4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7" fillId="0" borderId="7" xfId="0" applyFont="1" applyBorder="1"/>
    <xf numFmtId="0" fontId="6" fillId="0" borderId="3" xfId="0" applyFont="1" applyBorder="1"/>
    <xf numFmtId="0" fontId="6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0" fontId="6" fillId="0" borderId="5" xfId="0" applyFont="1" applyBorder="1"/>
    <xf numFmtId="2" fontId="6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0" fontId="8" fillId="2" borderId="0" xfId="0" applyFont="1" applyFill="1" applyAlignment="1">
      <alignment horizontal="center"/>
    </xf>
    <xf numFmtId="0" fontId="8" fillId="2" borderId="0" xfId="0" applyFont="1" applyFill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topLeftCell="A13" workbookViewId="0">
      <selection activeCell="E19" sqref="E19"/>
    </sheetView>
  </sheetViews>
  <sheetFormatPr defaultRowHeight="24" x14ac:dyDescent="0.55000000000000004"/>
  <cols>
    <col min="1" max="1" width="23.375" style="2" customWidth="1"/>
    <col min="2" max="2" width="61" style="2" bestFit="1" customWidth="1"/>
    <col min="3" max="16384" width="9" style="2"/>
  </cols>
  <sheetData>
    <row r="1" spans="1:2" x14ac:dyDescent="0.55000000000000004">
      <c r="A1" s="17" t="s">
        <v>24</v>
      </c>
      <c r="B1" s="17"/>
    </row>
    <row r="3" spans="1:2" x14ac:dyDescent="0.55000000000000004">
      <c r="A3" s="3" t="s">
        <v>2</v>
      </c>
      <c r="B3" s="4" t="s">
        <v>5</v>
      </c>
    </row>
    <row r="4" spans="1:2" x14ac:dyDescent="0.55000000000000004">
      <c r="A4" s="5"/>
      <c r="B4" s="6" t="s">
        <v>0</v>
      </c>
    </row>
    <row r="5" spans="1:2" x14ac:dyDescent="0.55000000000000004">
      <c r="A5" s="5" t="s">
        <v>3</v>
      </c>
      <c r="B5" s="9" t="s">
        <v>4</v>
      </c>
    </row>
    <row r="6" spans="1:2" x14ac:dyDescent="0.55000000000000004">
      <c r="A6" s="5"/>
      <c r="B6" s="6">
        <v>463198</v>
      </c>
    </row>
    <row r="7" spans="1:2" x14ac:dyDescent="0.55000000000000004">
      <c r="A7" s="7" t="s">
        <v>1</v>
      </c>
      <c r="B7" s="8">
        <v>51</v>
      </c>
    </row>
    <row r="9" spans="1:2" x14ac:dyDescent="0.55000000000000004">
      <c r="A9" s="3" t="s">
        <v>6</v>
      </c>
      <c r="B9" s="10" t="s">
        <v>7</v>
      </c>
    </row>
    <row r="10" spans="1:2" x14ac:dyDescent="0.55000000000000004">
      <c r="A10" s="5"/>
      <c r="B10" s="6" t="s">
        <v>0</v>
      </c>
    </row>
    <row r="11" spans="1:2" x14ac:dyDescent="0.55000000000000004">
      <c r="A11" s="5" t="s">
        <v>3</v>
      </c>
      <c r="B11" s="9" t="s">
        <v>8</v>
      </c>
    </row>
    <row r="12" spans="1:2" x14ac:dyDescent="0.55000000000000004">
      <c r="A12" s="5"/>
      <c r="B12" s="6">
        <v>463198</v>
      </c>
    </row>
    <row r="13" spans="1:2" x14ac:dyDescent="0.55000000000000004">
      <c r="A13" s="11" t="s">
        <v>3</v>
      </c>
      <c r="B13" s="8">
        <v>27</v>
      </c>
    </row>
    <row r="14" spans="1:2" x14ac:dyDescent="0.55000000000000004">
      <c r="B14" s="10" t="s">
        <v>10</v>
      </c>
    </row>
    <row r="15" spans="1:2" x14ac:dyDescent="0.55000000000000004">
      <c r="A15" s="3" t="s">
        <v>9</v>
      </c>
    </row>
    <row r="16" spans="1:2" x14ac:dyDescent="0.55000000000000004">
      <c r="A16" s="5"/>
      <c r="B16" s="6" t="s">
        <v>0</v>
      </c>
    </row>
    <row r="17" spans="1:2" x14ac:dyDescent="0.55000000000000004">
      <c r="A17" s="5" t="s">
        <v>3</v>
      </c>
      <c r="B17" s="9" t="s">
        <v>11</v>
      </c>
    </row>
    <row r="18" spans="1:2" x14ac:dyDescent="0.55000000000000004">
      <c r="A18" s="5"/>
      <c r="B18" s="6">
        <v>463198</v>
      </c>
    </row>
    <row r="19" spans="1:2" x14ac:dyDescent="0.55000000000000004">
      <c r="A19" s="11" t="s">
        <v>3</v>
      </c>
      <c r="B19" s="8">
        <v>24</v>
      </c>
    </row>
    <row r="21" spans="1:2" x14ac:dyDescent="0.55000000000000004">
      <c r="A21" s="18" t="s">
        <v>22</v>
      </c>
      <c r="B21" s="18"/>
    </row>
    <row r="22" spans="1:2" x14ac:dyDescent="0.55000000000000004">
      <c r="A22" s="18" t="s">
        <v>29</v>
      </c>
      <c r="B22" s="18"/>
    </row>
  </sheetData>
  <mergeCells count="3">
    <mergeCell ref="A1:B1"/>
    <mergeCell ref="A21:B21"/>
    <mergeCell ref="A22:B2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32374-FBE1-4F81-A5FC-E4F692F7F474}">
  <dimension ref="A1:G22"/>
  <sheetViews>
    <sheetView topLeftCell="A13" workbookViewId="0">
      <selection activeCell="E19" sqref="E19"/>
    </sheetView>
  </sheetViews>
  <sheetFormatPr defaultRowHeight="14.25" x14ac:dyDescent="0.2"/>
  <cols>
    <col min="1" max="1" width="19.875" customWidth="1"/>
    <col min="2" max="2" width="59.875" customWidth="1"/>
    <col min="5" max="7" width="12" customWidth="1"/>
  </cols>
  <sheetData>
    <row r="1" spans="1:7" ht="24" x14ac:dyDescent="0.55000000000000004">
      <c r="A1" s="17" t="s">
        <v>25</v>
      </c>
      <c r="B1" s="17"/>
    </row>
    <row r="2" spans="1:7" ht="24" x14ac:dyDescent="0.55000000000000004">
      <c r="A2" s="2"/>
      <c r="B2" s="2"/>
    </row>
    <row r="3" spans="1:7" ht="24" x14ac:dyDescent="0.55000000000000004">
      <c r="A3" s="3" t="s">
        <v>2</v>
      </c>
      <c r="B3" s="4" t="s">
        <v>5</v>
      </c>
    </row>
    <row r="4" spans="1:7" ht="24" x14ac:dyDescent="0.55000000000000004">
      <c r="A4" s="5"/>
      <c r="B4" s="6" t="s">
        <v>0</v>
      </c>
      <c r="E4" s="12"/>
      <c r="F4" s="12"/>
      <c r="G4" s="12"/>
    </row>
    <row r="5" spans="1:7" ht="24" x14ac:dyDescent="0.55000000000000004">
      <c r="A5" s="5" t="s">
        <v>3</v>
      </c>
      <c r="B5" s="9" t="s">
        <v>12</v>
      </c>
      <c r="E5" s="1"/>
      <c r="F5" s="1"/>
      <c r="G5" s="1"/>
    </row>
    <row r="6" spans="1:7" ht="24" x14ac:dyDescent="0.55000000000000004">
      <c r="A6" s="5"/>
      <c r="B6" s="6">
        <v>465009</v>
      </c>
    </row>
    <row r="7" spans="1:7" ht="24" x14ac:dyDescent="0.55000000000000004">
      <c r="A7" s="7" t="s">
        <v>1</v>
      </c>
      <c r="B7" s="8">
        <v>52</v>
      </c>
    </row>
    <row r="8" spans="1:7" ht="24" x14ac:dyDescent="0.55000000000000004">
      <c r="A8" s="2"/>
      <c r="B8" s="2"/>
    </row>
    <row r="9" spans="1:7" ht="24" x14ac:dyDescent="0.55000000000000004">
      <c r="A9" s="3" t="s">
        <v>6</v>
      </c>
      <c r="B9" s="10" t="s">
        <v>7</v>
      </c>
    </row>
    <row r="10" spans="1:7" ht="24" x14ac:dyDescent="0.55000000000000004">
      <c r="A10" s="5"/>
      <c r="B10" s="6" t="s">
        <v>0</v>
      </c>
    </row>
    <row r="11" spans="1:7" ht="24" x14ac:dyDescent="0.55000000000000004">
      <c r="A11" s="5" t="s">
        <v>3</v>
      </c>
      <c r="B11" s="9" t="s">
        <v>13</v>
      </c>
    </row>
    <row r="12" spans="1:7" ht="24" x14ac:dyDescent="0.55000000000000004">
      <c r="A12" s="5"/>
      <c r="B12" s="6">
        <v>465009</v>
      </c>
    </row>
    <row r="13" spans="1:7" ht="24" x14ac:dyDescent="0.55000000000000004">
      <c r="A13" s="11" t="s">
        <v>3</v>
      </c>
      <c r="B13" s="8">
        <v>27</v>
      </c>
    </row>
    <row r="14" spans="1:7" ht="24" x14ac:dyDescent="0.55000000000000004">
      <c r="A14" s="2"/>
      <c r="B14" s="2"/>
    </row>
    <row r="15" spans="1:7" ht="24" x14ac:dyDescent="0.55000000000000004">
      <c r="A15" s="3" t="s">
        <v>9</v>
      </c>
      <c r="B15" s="10" t="s">
        <v>10</v>
      </c>
    </row>
    <row r="16" spans="1:7" ht="24" x14ac:dyDescent="0.55000000000000004">
      <c r="A16" s="5"/>
      <c r="B16" s="6" t="s">
        <v>0</v>
      </c>
    </row>
    <row r="17" spans="1:2" ht="24" x14ac:dyDescent="0.55000000000000004">
      <c r="A17" s="5" t="s">
        <v>3</v>
      </c>
      <c r="B17" s="9" t="s">
        <v>14</v>
      </c>
    </row>
    <row r="18" spans="1:2" ht="24" x14ac:dyDescent="0.55000000000000004">
      <c r="A18" s="5"/>
      <c r="B18" s="6">
        <v>465009</v>
      </c>
    </row>
    <row r="19" spans="1:2" ht="24" x14ac:dyDescent="0.55000000000000004">
      <c r="A19" s="11" t="s">
        <v>3</v>
      </c>
      <c r="B19" s="8">
        <v>25</v>
      </c>
    </row>
    <row r="21" spans="1:2" ht="24" x14ac:dyDescent="0.55000000000000004">
      <c r="A21" s="18" t="s">
        <v>22</v>
      </c>
      <c r="B21" s="18"/>
    </row>
    <row r="22" spans="1:2" ht="24" x14ac:dyDescent="0.55000000000000004">
      <c r="A22" s="18" t="s">
        <v>28</v>
      </c>
      <c r="B22" s="18"/>
    </row>
  </sheetData>
  <mergeCells count="3">
    <mergeCell ref="A1:B1"/>
    <mergeCell ref="A21:B21"/>
    <mergeCell ref="A22:B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30B1D-4232-47A0-BE50-702396EA8D0B}">
  <dimension ref="A1:B22"/>
  <sheetViews>
    <sheetView topLeftCell="A19" workbookViewId="0">
      <selection activeCell="A7" sqref="A7"/>
    </sheetView>
  </sheetViews>
  <sheetFormatPr defaultRowHeight="14.25" x14ac:dyDescent="0.2"/>
  <cols>
    <col min="1" max="1" width="20.625" customWidth="1"/>
    <col min="2" max="2" width="61" bestFit="1" customWidth="1"/>
  </cols>
  <sheetData>
    <row r="1" spans="1:2" ht="24" x14ac:dyDescent="0.55000000000000004">
      <c r="A1" s="17" t="s">
        <v>26</v>
      </c>
      <c r="B1" s="17"/>
    </row>
    <row r="2" spans="1:2" ht="24" x14ac:dyDescent="0.55000000000000004">
      <c r="A2" s="2"/>
      <c r="B2" s="2"/>
    </row>
    <row r="3" spans="1:2" ht="24" x14ac:dyDescent="0.55000000000000004">
      <c r="A3" s="3" t="s">
        <v>2</v>
      </c>
      <c r="B3" s="4" t="s">
        <v>5</v>
      </c>
    </row>
    <row r="4" spans="1:2" ht="24" x14ac:dyDescent="0.55000000000000004">
      <c r="A4" s="5"/>
      <c r="B4" s="6" t="s">
        <v>0</v>
      </c>
    </row>
    <row r="5" spans="1:2" ht="24" x14ac:dyDescent="0.55000000000000004">
      <c r="A5" s="5" t="s">
        <v>3</v>
      </c>
      <c r="B5" s="9" t="s">
        <v>15</v>
      </c>
    </row>
    <row r="6" spans="1:2" ht="24" x14ac:dyDescent="0.55000000000000004">
      <c r="A6" s="5"/>
      <c r="B6" s="6">
        <v>466715</v>
      </c>
    </row>
    <row r="7" spans="1:2" ht="24" x14ac:dyDescent="0.55000000000000004">
      <c r="A7" s="7" t="s">
        <v>1</v>
      </c>
      <c r="B7" s="8">
        <v>52.34</v>
      </c>
    </row>
    <row r="8" spans="1:2" ht="24" x14ac:dyDescent="0.55000000000000004">
      <c r="A8" s="2"/>
      <c r="B8" s="2"/>
    </row>
    <row r="9" spans="1:2" ht="24" x14ac:dyDescent="0.55000000000000004">
      <c r="A9" s="3" t="s">
        <v>6</v>
      </c>
      <c r="B9" s="10" t="s">
        <v>7</v>
      </c>
    </row>
    <row r="10" spans="1:2" ht="24" x14ac:dyDescent="0.55000000000000004">
      <c r="A10" s="5"/>
      <c r="B10" s="6" t="s">
        <v>0</v>
      </c>
    </row>
    <row r="11" spans="1:2" ht="24" x14ac:dyDescent="0.55000000000000004">
      <c r="A11" s="5" t="s">
        <v>3</v>
      </c>
      <c r="B11" s="9" t="s">
        <v>17</v>
      </c>
    </row>
    <row r="12" spans="1:2" ht="24" x14ac:dyDescent="0.55000000000000004">
      <c r="A12" s="5"/>
      <c r="B12" s="6">
        <v>466715</v>
      </c>
    </row>
    <row r="13" spans="1:2" ht="24" x14ac:dyDescent="0.55000000000000004">
      <c r="A13" s="11" t="s">
        <v>3</v>
      </c>
      <c r="B13" s="8">
        <v>26.35</v>
      </c>
    </row>
    <row r="14" spans="1:2" ht="24" x14ac:dyDescent="0.55000000000000004">
      <c r="A14" s="2"/>
      <c r="B14" s="2"/>
    </row>
    <row r="15" spans="1:2" ht="24" x14ac:dyDescent="0.55000000000000004">
      <c r="A15" s="3" t="s">
        <v>9</v>
      </c>
      <c r="B15" s="10" t="s">
        <v>16</v>
      </c>
    </row>
    <row r="16" spans="1:2" ht="24" x14ac:dyDescent="0.55000000000000004">
      <c r="A16" s="5"/>
      <c r="B16" s="6" t="s">
        <v>0</v>
      </c>
    </row>
    <row r="17" spans="1:2" ht="24" x14ac:dyDescent="0.55000000000000004">
      <c r="A17" s="5" t="s">
        <v>3</v>
      </c>
      <c r="B17" s="9">
        <v>121318</v>
      </c>
    </row>
    <row r="18" spans="1:2" ht="24" x14ac:dyDescent="0.55000000000000004">
      <c r="A18" s="5"/>
      <c r="B18" s="6">
        <v>466715</v>
      </c>
    </row>
    <row r="19" spans="1:2" ht="24" x14ac:dyDescent="0.55000000000000004">
      <c r="A19" s="11" t="s">
        <v>3</v>
      </c>
      <c r="B19" s="8">
        <v>25.99</v>
      </c>
    </row>
    <row r="21" spans="1:2" ht="24" x14ac:dyDescent="0.55000000000000004">
      <c r="A21" s="18" t="s">
        <v>22</v>
      </c>
      <c r="B21" s="18"/>
    </row>
    <row r="22" spans="1:2" ht="24" x14ac:dyDescent="0.55000000000000004">
      <c r="A22" s="18" t="s">
        <v>27</v>
      </c>
      <c r="B22" s="18"/>
    </row>
  </sheetData>
  <mergeCells count="3">
    <mergeCell ref="A1:B1"/>
    <mergeCell ref="A21:B21"/>
    <mergeCell ref="A22:B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75AE4-7D29-4C0D-B3D2-188B4D2512EE}">
  <dimension ref="A1:B22"/>
  <sheetViews>
    <sheetView workbookViewId="0">
      <selection activeCell="G7" sqref="G7"/>
    </sheetView>
  </sheetViews>
  <sheetFormatPr defaultRowHeight="22.5" customHeight="1" x14ac:dyDescent="0.55000000000000004"/>
  <cols>
    <col min="1" max="1" width="19" style="2" customWidth="1"/>
    <col min="2" max="2" width="61" style="2" bestFit="1" customWidth="1"/>
    <col min="3" max="16384" width="9" style="2"/>
  </cols>
  <sheetData>
    <row r="1" spans="1:2" ht="22.5" customHeight="1" x14ac:dyDescent="0.55000000000000004">
      <c r="A1" s="17" t="s">
        <v>34</v>
      </c>
      <c r="B1" s="17"/>
    </row>
    <row r="3" spans="1:2" ht="22.5" customHeight="1" x14ac:dyDescent="0.55000000000000004">
      <c r="A3" s="3" t="s">
        <v>2</v>
      </c>
      <c r="B3" s="4" t="s">
        <v>5</v>
      </c>
    </row>
    <row r="4" spans="1:2" ht="22.5" customHeight="1" x14ac:dyDescent="0.55000000000000004">
      <c r="A4" s="5"/>
      <c r="B4" s="6" t="s">
        <v>0</v>
      </c>
    </row>
    <row r="5" spans="1:2" ht="22.5" customHeight="1" x14ac:dyDescent="0.55000000000000004">
      <c r="A5" s="5" t="s">
        <v>3</v>
      </c>
      <c r="B5" s="9" t="s">
        <v>20</v>
      </c>
    </row>
    <row r="6" spans="1:2" ht="22.5" customHeight="1" x14ac:dyDescent="0.55000000000000004">
      <c r="A6" s="5"/>
      <c r="B6" s="13">
        <v>468923</v>
      </c>
    </row>
    <row r="7" spans="1:2" ht="22.5" customHeight="1" x14ac:dyDescent="0.55000000000000004">
      <c r="A7" s="11" t="s">
        <v>3</v>
      </c>
      <c r="B7" s="14">
        <v>53.7</v>
      </c>
    </row>
    <row r="9" spans="1:2" ht="22.5" customHeight="1" x14ac:dyDescent="0.55000000000000004">
      <c r="A9" s="3" t="s">
        <v>6</v>
      </c>
      <c r="B9" s="10" t="s">
        <v>7</v>
      </c>
    </row>
    <row r="10" spans="1:2" ht="22.5" customHeight="1" x14ac:dyDescent="0.55000000000000004">
      <c r="A10" s="5"/>
      <c r="B10" s="6" t="s">
        <v>0</v>
      </c>
    </row>
    <row r="11" spans="1:2" ht="22.5" customHeight="1" x14ac:dyDescent="0.55000000000000004">
      <c r="A11" s="5" t="s">
        <v>3</v>
      </c>
      <c r="B11" s="9" t="s">
        <v>18</v>
      </c>
    </row>
    <row r="12" spans="1:2" ht="22.5" customHeight="1" x14ac:dyDescent="0.55000000000000004">
      <c r="A12" s="5"/>
      <c r="B12" s="13">
        <v>468923</v>
      </c>
    </row>
    <row r="13" spans="1:2" ht="22.5" customHeight="1" x14ac:dyDescent="0.55000000000000004">
      <c r="A13" s="11" t="s">
        <v>3</v>
      </c>
      <c r="B13" s="14">
        <v>26.5</v>
      </c>
    </row>
    <row r="15" spans="1:2" ht="22.5" customHeight="1" x14ac:dyDescent="0.55000000000000004">
      <c r="A15" s="3" t="s">
        <v>9</v>
      </c>
      <c r="B15" s="10" t="s">
        <v>16</v>
      </c>
    </row>
    <row r="16" spans="1:2" ht="22.5" customHeight="1" x14ac:dyDescent="0.55000000000000004">
      <c r="A16" s="5"/>
      <c r="B16" s="6" t="s">
        <v>0</v>
      </c>
    </row>
    <row r="17" spans="1:2" ht="22.5" customHeight="1" x14ac:dyDescent="0.55000000000000004">
      <c r="A17" s="5" t="s">
        <v>3</v>
      </c>
      <c r="B17" s="9" t="s">
        <v>19</v>
      </c>
    </row>
    <row r="18" spans="1:2" ht="22.5" customHeight="1" x14ac:dyDescent="0.55000000000000004">
      <c r="A18" s="5"/>
      <c r="B18" s="13">
        <v>468923</v>
      </c>
    </row>
    <row r="19" spans="1:2" ht="22.5" customHeight="1" x14ac:dyDescent="0.55000000000000004">
      <c r="A19" s="11" t="s">
        <v>3</v>
      </c>
      <c r="B19" s="14">
        <v>27.2</v>
      </c>
    </row>
    <row r="20" spans="1:2" ht="11.25" customHeight="1" x14ac:dyDescent="0.55000000000000004"/>
    <row r="21" spans="1:2" ht="21.75" customHeight="1" x14ac:dyDescent="0.55000000000000004">
      <c r="A21" s="18" t="s">
        <v>22</v>
      </c>
      <c r="B21" s="18"/>
    </row>
    <row r="22" spans="1:2" ht="22.5" customHeight="1" x14ac:dyDescent="0.55000000000000004">
      <c r="A22" s="18" t="s">
        <v>23</v>
      </c>
      <c r="B22" s="18"/>
    </row>
  </sheetData>
  <mergeCells count="3">
    <mergeCell ref="A1:B1"/>
    <mergeCell ref="A21:B21"/>
    <mergeCell ref="A22:B2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0CE5D-AE67-4D0F-8EEC-A3B52E6E1696}">
  <dimension ref="A1:B22"/>
  <sheetViews>
    <sheetView workbookViewId="0">
      <selection activeCell="I7" sqref="I7"/>
    </sheetView>
  </sheetViews>
  <sheetFormatPr defaultRowHeight="22.5" customHeight="1" x14ac:dyDescent="0.55000000000000004"/>
  <cols>
    <col min="1" max="1" width="19" style="2" customWidth="1"/>
    <col min="2" max="2" width="61" style="2" bestFit="1" customWidth="1"/>
    <col min="3" max="16384" width="9" style="2"/>
  </cols>
  <sheetData>
    <row r="1" spans="1:2" ht="22.5" customHeight="1" x14ac:dyDescent="0.55000000000000004">
      <c r="A1" s="17" t="s">
        <v>21</v>
      </c>
      <c r="B1" s="17"/>
    </row>
    <row r="3" spans="1:2" ht="22.5" customHeight="1" x14ac:dyDescent="0.55000000000000004">
      <c r="A3" s="3" t="s">
        <v>2</v>
      </c>
      <c r="B3" s="15" t="s">
        <v>5</v>
      </c>
    </row>
    <row r="4" spans="1:2" ht="22.5" customHeight="1" x14ac:dyDescent="0.55000000000000004">
      <c r="A4" s="5"/>
      <c r="B4" s="6" t="s">
        <v>0</v>
      </c>
    </row>
    <row r="5" spans="1:2" ht="22.5" customHeight="1" x14ac:dyDescent="0.55000000000000004">
      <c r="A5" s="5" t="s">
        <v>3</v>
      </c>
      <c r="B5" s="9" t="s">
        <v>30</v>
      </c>
    </row>
    <row r="6" spans="1:2" ht="22.5" customHeight="1" x14ac:dyDescent="0.55000000000000004">
      <c r="A6" s="5"/>
      <c r="B6" s="13">
        <v>469678</v>
      </c>
    </row>
    <row r="7" spans="1:2" ht="22.5" customHeight="1" x14ac:dyDescent="0.55000000000000004">
      <c r="A7" s="11" t="s">
        <v>3</v>
      </c>
      <c r="B7" s="8">
        <v>54.18</v>
      </c>
    </row>
    <row r="9" spans="1:2" ht="22.5" customHeight="1" x14ac:dyDescent="0.55000000000000004">
      <c r="A9" s="3" t="s">
        <v>6</v>
      </c>
      <c r="B9" s="10" t="s">
        <v>7</v>
      </c>
    </row>
    <row r="10" spans="1:2" ht="22.5" customHeight="1" x14ac:dyDescent="0.55000000000000004">
      <c r="A10" s="5"/>
      <c r="B10" s="6" t="s">
        <v>0</v>
      </c>
    </row>
    <row r="11" spans="1:2" ht="22.5" customHeight="1" x14ac:dyDescent="0.55000000000000004">
      <c r="A11" s="5" t="s">
        <v>3</v>
      </c>
      <c r="B11" s="9" t="s">
        <v>31</v>
      </c>
    </row>
    <row r="12" spans="1:2" ht="22.5" customHeight="1" x14ac:dyDescent="0.55000000000000004">
      <c r="A12" s="5"/>
      <c r="B12" s="13">
        <v>469678</v>
      </c>
    </row>
    <row r="13" spans="1:2" ht="22.5" customHeight="1" x14ac:dyDescent="0.55000000000000004">
      <c r="A13" s="11" t="s">
        <v>3</v>
      </c>
      <c r="B13" s="8">
        <v>26.03</v>
      </c>
    </row>
    <row r="15" spans="1:2" ht="22.5" customHeight="1" x14ac:dyDescent="0.55000000000000004">
      <c r="A15" s="3" t="s">
        <v>9</v>
      </c>
      <c r="B15" s="10" t="s">
        <v>16</v>
      </c>
    </row>
    <row r="16" spans="1:2" ht="22.5" customHeight="1" x14ac:dyDescent="0.55000000000000004">
      <c r="A16" s="5"/>
      <c r="B16" s="6" t="s">
        <v>0</v>
      </c>
    </row>
    <row r="17" spans="1:2" ht="22.5" customHeight="1" x14ac:dyDescent="0.55000000000000004">
      <c r="A17" s="5" t="s">
        <v>3</v>
      </c>
      <c r="B17" s="9" t="s">
        <v>32</v>
      </c>
    </row>
    <row r="18" spans="1:2" ht="22.5" customHeight="1" x14ac:dyDescent="0.55000000000000004">
      <c r="A18" s="5"/>
      <c r="B18" s="13">
        <v>468923</v>
      </c>
    </row>
    <row r="19" spans="1:2" ht="22.5" customHeight="1" x14ac:dyDescent="0.55000000000000004">
      <c r="A19" s="11" t="s">
        <v>3</v>
      </c>
      <c r="B19" s="8">
        <v>28.15</v>
      </c>
    </row>
    <row r="20" spans="1:2" ht="11.25" customHeight="1" x14ac:dyDescent="0.55000000000000004"/>
    <row r="21" spans="1:2" ht="21.75" customHeight="1" x14ac:dyDescent="0.55000000000000004">
      <c r="A21" s="18" t="s">
        <v>22</v>
      </c>
      <c r="B21" s="18"/>
    </row>
    <row r="22" spans="1:2" ht="22.5" customHeight="1" x14ac:dyDescent="0.55000000000000004">
      <c r="A22" s="18" t="s">
        <v>33</v>
      </c>
      <c r="B22" s="18"/>
    </row>
  </sheetData>
  <mergeCells count="3">
    <mergeCell ref="A1:B1"/>
    <mergeCell ref="A21:B21"/>
    <mergeCell ref="A22:B2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1FD84-3CB6-4284-8886-869D6DC7F87E}">
  <dimension ref="A1:F22"/>
  <sheetViews>
    <sheetView workbookViewId="0">
      <selection activeCell="H6" sqref="H6"/>
    </sheetView>
  </sheetViews>
  <sheetFormatPr defaultRowHeight="22.5" customHeight="1" x14ac:dyDescent="0.55000000000000004"/>
  <cols>
    <col min="1" max="1" width="19" style="2" customWidth="1"/>
    <col min="2" max="2" width="61" style="2" bestFit="1" customWidth="1"/>
    <col min="3" max="3" width="9" style="2"/>
    <col min="4" max="6" width="9" style="16"/>
    <col min="7" max="16384" width="9" style="2"/>
  </cols>
  <sheetData>
    <row r="1" spans="1:6" ht="22.5" customHeight="1" x14ac:dyDescent="0.55000000000000004">
      <c r="A1" s="17" t="s">
        <v>35</v>
      </c>
      <c r="B1" s="17"/>
    </row>
    <row r="2" spans="1:6" ht="22.5" customHeight="1" x14ac:dyDescent="0.55000000000000004">
      <c r="D2" s="16">
        <f>+D11+E8+D16</f>
        <v>726687</v>
      </c>
      <c r="E2" s="16">
        <f>+D7+E8</f>
        <v>726687</v>
      </c>
    </row>
    <row r="3" spans="1:6" ht="22.5" customHeight="1" x14ac:dyDescent="0.55000000000000004">
      <c r="A3" s="3" t="s">
        <v>2</v>
      </c>
      <c r="B3" s="15" t="s">
        <v>5</v>
      </c>
    </row>
    <row r="4" spans="1:6" ht="22.5" customHeight="1" x14ac:dyDescent="0.55000000000000004">
      <c r="A4" s="5"/>
      <c r="B4" s="6" t="s">
        <v>0</v>
      </c>
    </row>
    <row r="5" spans="1:6" ht="22.5" customHeight="1" x14ac:dyDescent="0.55000000000000004">
      <c r="A5" s="5" t="s">
        <v>3</v>
      </c>
      <c r="B5" s="9" t="s">
        <v>36</v>
      </c>
      <c r="D5" s="16">
        <f>+D13</f>
        <v>119562</v>
      </c>
    </row>
    <row r="6" spans="1:6" ht="22.5" customHeight="1" x14ac:dyDescent="0.55000000000000004">
      <c r="A6" s="5"/>
      <c r="B6" s="13">
        <v>469822</v>
      </c>
      <c r="D6" s="16">
        <f>+D18</f>
        <v>137303</v>
      </c>
    </row>
    <row r="7" spans="1:6" ht="22.5" customHeight="1" x14ac:dyDescent="0.55000000000000004">
      <c r="A7" s="11" t="s">
        <v>3</v>
      </c>
      <c r="B7" s="14">
        <f>+F8</f>
        <v>54.672833541213478</v>
      </c>
      <c r="D7" s="16">
        <f>SUM(D5:D6)</f>
        <v>256865</v>
      </c>
      <c r="E7" s="16">
        <v>100</v>
      </c>
      <c r="F7" s="16">
        <f>+D7*E7</f>
        <v>25686500</v>
      </c>
    </row>
    <row r="8" spans="1:6" ht="22.5" customHeight="1" x14ac:dyDescent="0.55000000000000004">
      <c r="E8" s="16">
        <v>469822</v>
      </c>
      <c r="F8" s="16">
        <f>F7/E8</f>
        <v>54.672833541213478</v>
      </c>
    </row>
    <row r="9" spans="1:6" ht="22.5" customHeight="1" x14ac:dyDescent="0.55000000000000004">
      <c r="A9" s="3" t="s">
        <v>6</v>
      </c>
      <c r="B9" s="10" t="s">
        <v>7</v>
      </c>
    </row>
    <row r="10" spans="1:6" ht="22.5" customHeight="1" x14ac:dyDescent="0.55000000000000004">
      <c r="A10" s="5"/>
      <c r="B10" s="6" t="s">
        <v>0</v>
      </c>
    </row>
    <row r="11" spans="1:6" ht="22.5" customHeight="1" x14ac:dyDescent="0.55000000000000004">
      <c r="A11" s="5" t="s">
        <v>3</v>
      </c>
      <c r="B11" s="9" t="s">
        <v>37</v>
      </c>
      <c r="D11" s="16">
        <v>119562</v>
      </c>
    </row>
    <row r="12" spans="1:6" ht="22.5" customHeight="1" x14ac:dyDescent="0.55000000000000004">
      <c r="A12" s="5"/>
      <c r="B12" s="13">
        <v>469822</v>
      </c>
    </row>
    <row r="13" spans="1:6" ht="22.5" customHeight="1" x14ac:dyDescent="0.55000000000000004">
      <c r="A13" s="11" t="s">
        <v>3</v>
      </c>
      <c r="B13" s="14">
        <f>+F14</f>
        <v>25.448361294277408</v>
      </c>
      <c r="D13" s="16">
        <f>SUM(D11:D12)</f>
        <v>119562</v>
      </c>
      <c r="E13" s="16">
        <v>100</v>
      </c>
      <c r="F13" s="16">
        <f>+D13*E13</f>
        <v>11956200</v>
      </c>
    </row>
    <row r="14" spans="1:6" ht="22.5" customHeight="1" x14ac:dyDescent="0.55000000000000004">
      <c r="E14" s="16">
        <f>+E8</f>
        <v>469822</v>
      </c>
      <c r="F14" s="16">
        <f>F13/E14</f>
        <v>25.448361294277408</v>
      </c>
    </row>
    <row r="15" spans="1:6" ht="22.5" customHeight="1" x14ac:dyDescent="0.55000000000000004">
      <c r="A15" s="3" t="s">
        <v>9</v>
      </c>
      <c r="B15" s="10" t="s">
        <v>16</v>
      </c>
    </row>
    <row r="16" spans="1:6" ht="22.5" customHeight="1" x14ac:dyDescent="0.55000000000000004">
      <c r="A16" s="5"/>
      <c r="B16" s="6" t="s">
        <v>0</v>
      </c>
      <c r="D16" s="16">
        <v>137303</v>
      </c>
    </row>
    <row r="17" spans="1:6" ht="22.5" customHeight="1" x14ac:dyDescent="0.55000000000000004">
      <c r="A17" s="5" t="s">
        <v>3</v>
      </c>
      <c r="B17" s="9" t="s">
        <v>38</v>
      </c>
    </row>
    <row r="18" spans="1:6" ht="22.5" customHeight="1" x14ac:dyDescent="0.55000000000000004">
      <c r="A18" s="5"/>
      <c r="B18" s="13">
        <v>469822</v>
      </c>
      <c r="D18" s="16">
        <f>SUM(D16:D17)</f>
        <v>137303</v>
      </c>
      <c r="E18" s="16">
        <v>100</v>
      </c>
      <c r="F18" s="16">
        <f>+D18*E18</f>
        <v>13730300</v>
      </c>
    </row>
    <row r="19" spans="1:6" ht="22.5" customHeight="1" x14ac:dyDescent="0.55000000000000004">
      <c r="A19" s="11" t="s">
        <v>3</v>
      </c>
      <c r="B19" s="14">
        <f>+F19</f>
        <v>29.224472246936074</v>
      </c>
      <c r="E19" s="16">
        <f>+E8</f>
        <v>469822</v>
      </c>
      <c r="F19" s="16">
        <f>F18/E19</f>
        <v>29.224472246936074</v>
      </c>
    </row>
    <row r="20" spans="1:6" ht="11.25" customHeight="1" x14ac:dyDescent="0.55000000000000004"/>
    <row r="21" spans="1:6" ht="21.75" customHeight="1" x14ac:dyDescent="0.55000000000000004">
      <c r="A21" s="18" t="s">
        <v>22</v>
      </c>
      <c r="B21" s="18"/>
    </row>
    <row r="22" spans="1:6" ht="22.5" customHeight="1" x14ac:dyDescent="0.55000000000000004">
      <c r="A22" s="18" t="s">
        <v>39</v>
      </c>
      <c r="B22" s="18"/>
    </row>
  </sheetData>
  <mergeCells count="3">
    <mergeCell ref="A1:B1"/>
    <mergeCell ref="A21:B21"/>
    <mergeCell ref="A22:B2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D3A28-E5F4-4A3A-A719-B40F304AB990}">
  <dimension ref="A1:J22"/>
  <sheetViews>
    <sheetView tabSelected="1" workbookViewId="0">
      <selection activeCell="G8" sqref="G8"/>
    </sheetView>
  </sheetViews>
  <sheetFormatPr defaultRowHeight="22.5" customHeight="1" x14ac:dyDescent="0.55000000000000004"/>
  <cols>
    <col min="1" max="1" width="19" style="20" customWidth="1"/>
    <col min="2" max="2" width="61" style="20" bestFit="1" customWidth="1"/>
    <col min="3" max="3" width="9" style="20"/>
    <col min="4" max="10" width="9" style="31"/>
    <col min="11" max="16384" width="9" style="20"/>
  </cols>
  <sheetData>
    <row r="1" spans="1:10" ht="22.5" customHeight="1" x14ac:dyDescent="0.55000000000000004">
      <c r="A1" s="19" t="s">
        <v>40</v>
      </c>
      <c r="B1" s="19"/>
      <c r="G1" s="32" t="s">
        <v>41</v>
      </c>
      <c r="H1" s="32" t="s">
        <v>42</v>
      </c>
      <c r="I1" s="33" t="s">
        <v>43</v>
      </c>
      <c r="J1" s="32" t="s">
        <v>44</v>
      </c>
    </row>
    <row r="2" spans="1:10" ht="22.5" customHeight="1" x14ac:dyDescent="0.55000000000000004">
      <c r="D2" s="31">
        <f>+D11+E8+D16</f>
        <v>730543</v>
      </c>
      <c r="E2" s="31">
        <f>+D7+E8</f>
        <v>730543</v>
      </c>
      <c r="G2" s="33">
        <v>117132</v>
      </c>
      <c r="H2" s="33">
        <v>470585</v>
      </c>
      <c r="I2" s="33">
        <v>142826</v>
      </c>
      <c r="J2" s="33">
        <v>730543</v>
      </c>
    </row>
    <row r="3" spans="1:10" ht="22.5" customHeight="1" x14ac:dyDescent="0.55000000000000004">
      <c r="A3" s="21" t="s">
        <v>2</v>
      </c>
      <c r="B3" s="22" t="s">
        <v>5</v>
      </c>
    </row>
    <row r="4" spans="1:10" ht="22.5" customHeight="1" x14ac:dyDescent="0.55000000000000004">
      <c r="A4" s="23"/>
      <c r="B4" s="24" t="s">
        <v>0</v>
      </c>
    </row>
    <row r="5" spans="1:10" ht="22.5" customHeight="1" x14ac:dyDescent="0.55000000000000004">
      <c r="A5" s="23" t="s">
        <v>3</v>
      </c>
      <c r="B5" s="25" t="s">
        <v>45</v>
      </c>
      <c r="D5" s="31">
        <v>117132</v>
      </c>
    </row>
    <row r="6" spans="1:10" ht="22.5" customHeight="1" x14ac:dyDescent="0.55000000000000004">
      <c r="A6" s="23"/>
      <c r="B6" s="26">
        <v>470585</v>
      </c>
      <c r="D6" s="31">
        <v>142826</v>
      </c>
    </row>
    <row r="7" spans="1:10" ht="22.5" customHeight="1" x14ac:dyDescent="0.55000000000000004">
      <c r="A7" s="27" t="s">
        <v>3</v>
      </c>
      <c r="B7" s="28">
        <f>+F8</f>
        <v>55.24145478500165</v>
      </c>
      <c r="D7" s="31">
        <f>SUM(D5:D6)</f>
        <v>259958</v>
      </c>
      <c r="E7" s="31">
        <v>100</v>
      </c>
      <c r="F7" s="31">
        <f>+D7*E7</f>
        <v>25995800</v>
      </c>
    </row>
    <row r="8" spans="1:10" ht="22.5" customHeight="1" x14ac:dyDescent="0.55000000000000004">
      <c r="E8" s="31">
        <v>470585</v>
      </c>
      <c r="F8" s="31">
        <f>F7/E8</f>
        <v>55.24145478500165</v>
      </c>
    </row>
    <row r="9" spans="1:10" ht="22.5" customHeight="1" x14ac:dyDescent="0.55000000000000004">
      <c r="A9" s="21" t="s">
        <v>6</v>
      </c>
      <c r="B9" s="29" t="s">
        <v>7</v>
      </c>
    </row>
    <row r="10" spans="1:10" ht="22.5" customHeight="1" x14ac:dyDescent="0.55000000000000004">
      <c r="A10" s="23"/>
      <c r="B10" s="24" t="s">
        <v>0</v>
      </c>
    </row>
    <row r="11" spans="1:10" ht="22.5" customHeight="1" x14ac:dyDescent="0.55000000000000004">
      <c r="A11" s="23" t="s">
        <v>3</v>
      </c>
      <c r="B11" s="25" t="s">
        <v>46</v>
      </c>
      <c r="D11" s="31">
        <v>117132</v>
      </c>
    </row>
    <row r="12" spans="1:10" ht="22.5" customHeight="1" x14ac:dyDescent="0.55000000000000004">
      <c r="A12" s="23"/>
      <c r="B12" s="26">
        <v>470585</v>
      </c>
    </row>
    <row r="13" spans="1:10" ht="22.5" customHeight="1" x14ac:dyDescent="0.55000000000000004">
      <c r="A13" s="27" t="s">
        <v>3</v>
      </c>
      <c r="B13" s="28">
        <f>+F14</f>
        <v>24.890721123707724</v>
      </c>
      <c r="D13" s="31">
        <f>SUM(D11:D12)</f>
        <v>117132</v>
      </c>
      <c r="E13" s="31">
        <v>100</v>
      </c>
      <c r="F13" s="31">
        <f>+D13*E13</f>
        <v>11713200</v>
      </c>
    </row>
    <row r="14" spans="1:10" ht="22.5" customHeight="1" x14ac:dyDescent="0.55000000000000004">
      <c r="E14" s="31">
        <f>+E8</f>
        <v>470585</v>
      </c>
      <c r="F14" s="31">
        <f>F13/E14</f>
        <v>24.890721123707724</v>
      </c>
    </row>
    <row r="15" spans="1:10" ht="22.5" customHeight="1" x14ac:dyDescent="0.55000000000000004">
      <c r="A15" s="21" t="s">
        <v>9</v>
      </c>
      <c r="B15" s="29" t="s">
        <v>16</v>
      </c>
    </row>
    <row r="16" spans="1:10" ht="22.5" customHeight="1" x14ac:dyDescent="0.55000000000000004">
      <c r="A16" s="23"/>
      <c r="B16" s="24" t="s">
        <v>0</v>
      </c>
      <c r="D16" s="31">
        <v>142826</v>
      </c>
    </row>
    <row r="17" spans="1:6" ht="22.5" customHeight="1" x14ac:dyDescent="0.55000000000000004">
      <c r="A17" s="23" t="s">
        <v>3</v>
      </c>
      <c r="B17" s="25" t="s">
        <v>47</v>
      </c>
    </row>
    <row r="18" spans="1:6" ht="22.5" customHeight="1" x14ac:dyDescent="0.55000000000000004">
      <c r="A18" s="23"/>
      <c r="B18" s="26">
        <v>470585</v>
      </c>
      <c r="D18" s="31">
        <f>SUM(D16:D17)</f>
        <v>142826</v>
      </c>
      <c r="E18" s="31">
        <v>100</v>
      </c>
      <c r="F18" s="31">
        <f>+D18*E18</f>
        <v>14282600</v>
      </c>
    </row>
    <row r="19" spans="1:6" ht="22.5" customHeight="1" x14ac:dyDescent="0.55000000000000004">
      <c r="A19" s="27" t="s">
        <v>3</v>
      </c>
      <c r="B19" s="28">
        <f>+F19</f>
        <v>30.350733661293923</v>
      </c>
      <c r="E19" s="31">
        <f>+E8</f>
        <v>470585</v>
      </c>
      <c r="F19" s="31">
        <f>F18/E19</f>
        <v>30.350733661293923</v>
      </c>
    </row>
    <row r="20" spans="1:6" ht="11.25" customHeight="1" x14ac:dyDescent="0.55000000000000004"/>
    <row r="21" spans="1:6" ht="21.75" customHeight="1" x14ac:dyDescent="0.55000000000000004">
      <c r="A21" s="30" t="s">
        <v>22</v>
      </c>
      <c r="B21" s="30"/>
    </row>
    <row r="22" spans="1:6" ht="22.5" customHeight="1" x14ac:dyDescent="0.55000000000000004">
      <c r="A22" s="30" t="s">
        <v>48</v>
      </c>
      <c r="B22" s="30"/>
    </row>
  </sheetData>
  <mergeCells count="3">
    <mergeCell ref="A1:B1"/>
    <mergeCell ref="A21:B21"/>
    <mergeCell ref="A22:B2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อัตราส่วนการพึ่งพิง 60</vt:lpstr>
      <vt:lpstr>อัตราส่วนการพิ่งพิง 61</vt:lpstr>
      <vt:lpstr>อัตราส่วนการพึ่งพิง 2562</vt:lpstr>
      <vt:lpstr>อัตราส่วนการพึ่งพิง 2563</vt:lpstr>
      <vt:lpstr>อัตราส่วนการพึ่งพิง 2564</vt:lpstr>
      <vt:lpstr>อัตราส่วนการพึ่งพิง 2565</vt:lpstr>
      <vt:lpstr>อัตราส่วนการพึ่งพิง 2566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CCO-MOPH17</dc:creator>
  <cp:lastModifiedBy>Suksai Nittha</cp:lastModifiedBy>
  <cp:lastPrinted>2018-10-31T04:40:47Z</cp:lastPrinted>
  <dcterms:created xsi:type="dcterms:W3CDTF">2018-10-30T07:07:59Z</dcterms:created>
  <dcterms:modified xsi:type="dcterms:W3CDTF">2024-03-05T06:26:57Z</dcterms:modified>
</cp:coreProperties>
</file>